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УЧИТ'!$A$1:$V$50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<sst xmlns="http://schemas.openxmlformats.org/spreadsheetml/2006/main" count="115" uniqueCount="63">
  <si>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</si>
  <si>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</si>
  <si>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</si>
  <si>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</si>
  <si>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</si>
  <si>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</si>
  <si>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</si>
  <si>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</si>
  <si>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</si>
  <si>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</si>
  <si>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</si>
  <si>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</si>
  <si>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</si>
  <si>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</si>
  <si>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</si>
  <si>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</si>
  <si>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</si>
  <si>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</si>
  <si>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</si>
  <si>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</si>
  <si>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</si>
  <si>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</si>
  <si>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</si>
  <si>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</si>
  <si>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</si>
  <si>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</si>
  <si>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</si>
  <si>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</si>
  <si>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</si>
  <si>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</si>
  <si>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</si>
  <si>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</si>
  <si>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</si>
  <si>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</si>
  <si>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</si>
  <si>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</si>
  <si>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</si>
  <si>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</si>
  <si>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</si>
  <si>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</si>
  <si>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</si>
  <si>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</si>
  <si>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</si>
  <si>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</si>
  <si>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</si>
  <si>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</si>
  <si>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</si>
  <si>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</si>
  <si>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</si>
  <si>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</si>
  <si>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</si>
  <si>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</si>
  <si>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</si>
  <si>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</si>
  <si>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</si>
  <si>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</si>
  <si>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</si>
  <si>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</si>
  <si>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М.Н.Зубова</t>
  </si>
  <si>
    <t>всего МЕСЯЧНЫЙ ФОНД НА 1 ЯНВАРЯ 2012</t>
  </si>
  <si>
    <t>всего ГОДОВОЙ ФОНД НА  2012</t>
  </si>
  <si>
    <t xml:space="preserve"> за июль 2012 года</t>
  </si>
  <si>
    <t xml:space="preserve"> июль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</si>
</sst>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0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52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0" fontId="6" fillId="33" borderId="10" xfId="0" applyFont="1" applyFill="1" applyBorder="1" applyAlignment="1">
      <alignment vertical="top" textRotation="90" wrapText="1"/>
    </xf>
    <xf numFmtId="2" fontId="0" fillId="33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3" fillId="33" borderId="12" xfId="0" applyNumberFormat="1" applyFont="1" applyFill="1" applyBorder="1" applyAlignment="1">
      <alignment/>
    </xf>
    <xf numFmtId="2" fontId="53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2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3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3" fillId="33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4" fillId="33" borderId="10" xfId="0" applyNumberFormat="1" applyFont="1" applyFill="1" applyBorder="1" applyAlignment="1">
      <alignment horizontal="center" vertical="center" textRotation="90" wrapText="1"/>
    </xf>
    <xf numFmtId="2" fontId="54" fillId="33" borderId="14" xfId="0" applyNumberFormat="1" applyFont="1" applyFill="1" applyBorder="1" applyAlignment="1">
      <alignment horizontal="center" vertical="center" textRotation="90"/>
    </xf>
    <xf numFmtId="2" fontId="54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 vertical="top"/>
    </xf>
    <xf numFmtId="2" fontId="52" fillId="33" borderId="12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5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2" fontId="52" fillId="33" borderId="0" xfId="0" applyNumberFormat="1" applyFont="1" applyFill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5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3" borderId="15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 vertical="top" wrapText="1"/>
    </xf>
    <xf numFmtId="0" fontId="6" fillId="13" borderId="14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4" fillId="33" borderId="15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2" fontId="54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V60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19.375" style="0" customWidth="1"/>
    <col min="2" max="2" width="0.2421875" style="0" customWidth="1"/>
    <col min="3" max="6" width="27.875" style="0" customWidth="1"/>
    <col min="7" max="7" width="15.125" style="0" hidden="1" customWidth="1"/>
    <col min="8" max="8" width="13.625" style="0" hidden="1" customWidth="1"/>
    <col min="9" max="9" width="14.25390625" style="0" hidden="1" customWidth="1"/>
    <col min="10" max="10" width="13.25390625" style="0" hidden="1" customWidth="1"/>
    <col min="11" max="11" width="12.875" style="7" hidden="1" customWidth="1"/>
    <col min="12" max="12" width="14.375" style="7" hidden="1" customWidth="1"/>
    <col min="13" max="13" width="14.00390625" style="7" hidden="1" customWidth="1"/>
    <col min="14" max="14" width="12.375" style="7" hidden="1" customWidth="1"/>
    <col min="15" max="15" width="12.125" style="0" hidden="1" customWidth="1"/>
    <col min="16" max="16" width="14.00390625" style="0" hidden="1" customWidth="1"/>
    <col min="17" max="17" width="12.625" style="0" hidden="1" customWidth="1"/>
    <col min="18" max="18" width="13.875" style="7" hidden="1" customWidth="1"/>
    <col min="19" max="20" width="12.375" style="7" hidden="1" customWidth="1"/>
    <col min="21" max="21" width="13.00390625" style="7" hidden="1" customWidth="1"/>
    <col min="22" max="22" width="13.75390625" style="7" hidden="1" customWidth="1"/>
    <col min="23" max="23" width="9.625" style="7" hidden="1" customWidth="1"/>
    <col min="24" max="30" width="0" style="7" hidden="1" customWidth="1"/>
    <col min="31" max="74" width="9.125" style="7" customWidth="1"/>
  </cols>
  <sheetData>
    <row r="2" spans="11:17" ht="2.25" customHeight="1">
      <c r="K2" s="115" t="s">
        <v>23</v>
      </c>
      <c r="L2" s="115"/>
      <c r="M2" s="115"/>
      <c r="N2" s="115"/>
      <c r="O2" s="115"/>
      <c r="P2" s="115"/>
      <c r="Q2" s="115"/>
    </row>
    <row r="3" ht="17.25" customHeight="1">
      <c r="T3" s="14"/>
    </row>
    <row r="4" spans="1:22" ht="30.75" customHeight="1">
      <c r="A4" s="3"/>
      <c r="B4" s="3"/>
      <c r="C4" s="116" t="s">
        <v>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30" customHeight="1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17"/>
      <c r="K5" s="12"/>
      <c r="L5" s="12"/>
      <c r="M5" s="12"/>
      <c r="N5" s="12"/>
      <c r="O5" s="2"/>
      <c r="P5" s="2"/>
      <c r="Q5" s="2"/>
      <c r="R5" s="50"/>
      <c r="S5" s="12"/>
      <c r="T5" s="12"/>
      <c r="U5" s="12"/>
      <c r="V5" s="12"/>
    </row>
    <row r="6" spans="1:26" ht="30" customHeight="1">
      <c r="A6" s="118" t="s">
        <v>9</v>
      </c>
      <c r="B6" s="113" t="s">
        <v>60</v>
      </c>
      <c r="C6" s="119" t="s">
        <v>62</v>
      </c>
      <c r="D6" s="120"/>
      <c r="E6" s="120"/>
      <c r="F6" s="121"/>
      <c r="G6" s="122" t="s">
        <v>5</v>
      </c>
      <c r="H6" s="123"/>
      <c r="I6" s="123"/>
      <c r="J6" s="124"/>
      <c r="K6" s="125" t="s">
        <v>6</v>
      </c>
      <c r="L6" s="126"/>
      <c r="M6" s="126"/>
      <c r="N6" s="126"/>
      <c r="O6" s="126"/>
      <c r="P6" s="127"/>
      <c r="Q6" s="107" t="s">
        <v>7</v>
      </c>
      <c r="R6" s="108"/>
      <c r="S6" s="108"/>
      <c r="T6" s="108"/>
      <c r="U6" s="108"/>
      <c r="V6" s="109"/>
      <c r="W6" s="56"/>
      <c r="X6" s="56"/>
      <c r="Y6" s="57"/>
      <c r="Z6" s="57"/>
    </row>
    <row r="7" spans="1:26" s="7" customFormat="1" ht="105" customHeight="1">
      <c r="A7" s="118"/>
      <c r="B7" s="114"/>
      <c r="C7" s="13" t="s">
        <v>59</v>
      </c>
      <c r="D7" s="13" t="s">
        <v>11</v>
      </c>
      <c r="E7" s="13" t="s">
        <v>3</v>
      </c>
      <c r="F7" s="13" t="s">
        <v>4</v>
      </c>
      <c r="G7" s="13" t="s">
        <v>2</v>
      </c>
      <c r="H7" s="13" t="str">
        <f>D7</f>
        <v>Базовый фонд (заработная плата за ведение часов)</v>
      </c>
      <c r="I7" s="13" t="s">
        <v>3</v>
      </c>
      <c r="J7" s="13" t="s">
        <v>4</v>
      </c>
      <c r="K7" s="13" t="s">
        <v>2</v>
      </c>
      <c r="L7" s="13" t="str">
        <f>D7</f>
        <v>Базовый фонд (заработная плата за ведение часов)</v>
      </c>
      <c r="M7" s="13" t="s">
        <v>28</v>
      </c>
      <c r="N7" s="13" t="s">
        <v>27</v>
      </c>
      <c r="O7" s="13" t="s">
        <v>3</v>
      </c>
      <c r="P7" s="13" t="s">
        <v>4</v>
      </c>
      <c r="Q7" s="13" t="s">
        <v>2</v>
      </c>
      <c r="R7" s="13" t="str">
        <f>H7</f>
        <v>Базовый фонд (заработная плата за ведение часов)</v>
      </c>
      <c r="S7" s="13" t="s">
        <v>28</v>
      </c>
      <c r="T7" s="13" t="s">
        <v>27</v>
      </c>
      <c r="U7" s="13" t="s">
        <v>3</v>
      </c>
      <c r="V7" s="13" t="s">
        <v>4</v>
      </c>
      <c r="W7" s="56"/>
      <c r="X7" s="56"/>
      <c r="Y7" s="57"/>
      <c r="Z7" s="57"/>
    </row>
    <row r="8" spans="1:26" s="7" customFormat="1" ht="14.25">
      <c r="A8" s="87" t="s">
        <v>33</v>
      </c>
      <c r="B8" s="101">
        <f>C8*9+C8*3*1.06</f>
        <v>7752984.972600001</v>
      </c>
      <c r="C8" s="4">
        <f>D8+E8+F8</f>
        <v>636534.0700000001</v>
      </c>
      <c r="D8" s="4">
        <v>402570.24</v>
      </c>
      <c r="E8" s="4">
        <v>177690.65</v>
      </c>
      <c r="F8" s="4">
        <v>56273.18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1"/>
      <c r="X8" s="58"/>
      <c r="Y8" s="58"/>
      <c r="Z8" s="58"/>
    </row>
    <row r="9" spans="1:26" s="7" customFormat="1" ht="14.25">
      <c r="A9" s="87" t="s">
        <v>34</v>
      </c>
      <c r="B9" s="101">
        <f aca="true" t="shared" si="0" ref="B9:B35">C9*9+C9*3*1.06</f>
        <v>5341621.9458</v>
      </c>
      <c r="C9" s="4">
        <f aca="true" t="shared" si="1" ref="C9:C33">D9+E9+F9</f>
        <v>438556.81</v>
      </c>
      <c r="D9" s="4">
        <v>262557</v>
      </c>
      <c r="E9" s="4">
        <v>96239.25</v>
      </c>
      <c r="F9" s="4">
        <v>79760.56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/>
      <c r="X9" s="58"/>
      <c r="Y9" s="58"/>
      <c r="Z9" s="58"/>
    </row>
    <row r="10" spans="1:26" s="7" customFormat="1" ht="14.25">
      <c r="A10" s="87" t="s">
        <v>35</v>
      </c>
      <c r="B10" s="101">
        <f t="shared" si="0"/>
        <v>6356531.164200001</v>
      </c>
      <c r="C10" s="4">
        <f t="shared" si="1"/>
        <v>521882.69000000006</v>
      </c>
      <c r="D10" s="4">
        <v>340505.14</v>
      </c>
      <c r="E10" s="4">
        <v>131341.89</v>
      </c>
      <c r="F10" s="4">
        <v>50035.66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1"/>
      <c r="X10" s="58"/>
      <c r="Y10" s="58"/>
      <c r="Z10" s="58"/>
    </row>
    <row r="11" spans="1:26" s="7" customFormat="1" ht="14.25">
      <c r="A11" s="87" t="s">
        <v>36</v>
      </c>
      <c r="B11" s="101">
        <f t="shared" si="0"/>
        <v>7528039.982399999</v>
      </c>
      <c r="C11" s="4">
        <f t="shared" si="1"/>
        <v>618065.6799999999</v>
      </c>
      <c r="D11" s="4">
        <v>386368</v>
      </c>
      <c r="E11" s="4">
        <v>162255.7</v>
      </c>
      <c r="F11" s="4">
        <v>69441.98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1"/>
      <c r="X11" s="58"/>
      <c r="Y11" s="58"/>
      <c r="Z11" s="58"/>
    </row>
    <row r="12" spans="1:26" s="7" customFormat="1" ht="14.25">
      <c r="A12" s="87" t="s">
        <v>31</v>
      </c>
      <c r="B12" s="101">
        <f t="shared" si="0"/>
        <v>8712704.175</v>
      </c>
      <c r="C12" s="4">
        <f t="shared" si="1"/>
        <v>715328.75</v>
      </c>
      <c r="D12" s="4">
        <v>429774.37</v>
      </c>
      <c r="E12" s="4">
        <v>198961.09</v>
      </c>
      <c r="F12" s="4">
        <v>86593.29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1"/>
      <c r="X12" s="58"/>
      <c r="Y12" s="58"/>
      <c r="Z12" s="58"/>
    </row>
    <row r="13" spans="1:26" s="7" customFormat="1" ht="14.25">
      <c r="A13" s="87" t="s">
        <v>37</v>
      </c>
      <c r="B13" s="101">
        <f t="shared" si="0"/>
        <v>6802126.9638</v>
      </c>
      <c r="C13" s="4">
        <f t="shared" si="1"/>
        <v>558466.91</v>
      </c>
      <c r="D13" s="4">
        <v>334540.25</v>
      </c>
      <c r="E13" s="4">
        <v>156205.5</v>
      </c>
      <c r="F13" s="4">
        <v>67721.16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9"/>
      <c r="X13" s="60"/>
      <c r="Y13" s="60"/>
      <c r="Z13" s="60"/>
    </row>
    <row r="14" spans="1:26" s="7" customFormat="1" ht="14.25">
      <c r="A14" s="87" t="s">
        <v>38</v>
      </c>
      <c r="B14" s="101">
        <f t="shared" si="0"/>
        <v>5879547.9918</v>
      </c>
      <c r="C14" s="4">
        <f t="shared" si="1"/>
        <v>482721.51</v>
      </c>
      <c r="D14" s="4">
        <v>311805.32</v>
      </c>
      <c r="E14" s="4">
        <v>115996.31</v>
      </c>
      <c r="F14" s="4">
        <v>54919.88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9"/>
      <c r="X14" s="60"/>
      <c r="Y14" s="60"/>
      <c r="Z14" s="60"/>
    </row>
    <row r="15" spans="1:26" s="7" customFormat="1" ht="14.25">
      <c r="A15" s="87" t="s">
        <v>39</v>
      </c>
      <c r="B15" s="101">
        <f t="shared" si="0"/>
        <v>6424000.4472</v>
      </c>
      <c r="C15" s="4">
        <f t="shared" si="1"/>
        <v>527422.04</v>
      </c>
      <c r="D15" s="4">
        <v>335967.9</v>
      </c>
      <c r="E15" s="4">
        <v>122567.5</v>
      </c>
      <c r="F15" s="4">
        <v>68886.64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9"/>
      <c r="X15" s="60"/>
      <c r="Y15" s="60"/>
      <c r="Z15" s="60"/>
    </row>
    <row r="16" spans="1:26" s="7" customFormat="1" ht="14.25">
      <c r="A16" s="87" t="s">
        <v>32</v>
      </c>
      <c r="B16" s="101">
        <f t="shared" si="0"/>
        <v>7384227.555599999</v>
      </c>
      <c r="C16" s="4">
        <f t="shared" si="1"/>
        <v>606258.4199999999</v>
      </c>
      <c r="D16" s="4">
        <v>383698.91</v>
      </c>
      <c r="E16" s="4">
        <v>147922.93</v>
      </c>
      <c r="F16" s="4">
        <v>74636.58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9"/>
      <c r="X16" s="60"/>
      <c r="Y16" s="60"/>
      <c r="Z16" s="60"/>
    </row>
    <row r="17" spans="1:26" s="7" customFormat="1" ht="14.25">
      <c r="A17" s="87" t="s">
        <v>40</v>
      </c>
      <c r="B17" s="101">
        <f t="shared" si="0"/>
        <v>591080.4186000001</v>
      </c>
      <c r="C17" s="4">
        <f t="shared" si="1"/>
        <v>48528.770000000004</v>
      </c>
      <c r="D17" s="4">
        <v>28565.22</v>
      </c>
      <c r="E17" s="4">
        <v>10854.55</v>
      </c>
      <c r="F17" s="4">
        <v>9109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9"/>
      <c r="X17" s="60"/>
      <c r="Y17" s="60"/>
      <c r="Z17" s="60"/>
    </row>
    <row r="18" spans="1:26" s="7" customFormat="1" ht="14.25">
      <c r="A18" s="87" t="s">
        <v>41</v>
      </c>
      <c r="B18" s="101">
        <f t="shared" si="0"/>
        <v>2295151.089</v>
      </c>
      <c r="C18" s="4">
        <f t="shared" si="1"/>
        <v>188436.05000000002</v>
      </c>
      <c r="D18" s="4">
        <v>130411.07</v>
      </c>
      <c r="E18" s="4">
        <v>34513.39</v>
      </c>
      <c r="F18" s="4">
        <v>23511.59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9"/>
      <c r="X18" s="60"/>
      <c r="Y18" s="60"/>
      <c r="Z18" s="60"/>
    </row>
    <row r="19" spans="1:26" s="7" customFormat="1" ht="14.25">
      <c r="A19" s="87" t="s">
        <v>12</v>
      </c>
      <c r="B19" s="101">
        <f t="shared" si="0"/>
        <v>65068016.706</v>
      </c>
      <c r="C19" s="4">
        <f>SUM(C8:C18)</f>
        <v>5342201.699999999</v>
      </c>
      <c r="D19" s="4">
        <f>SUM(D8:D18)</f>
        <v>3346763.42</v>
      </c>
      <c r="E19" s="4">
        <f>SUM(E8:E18)</f>
        <v>1354548.7599999998</v>
      </c>
      <c r="F19" s="4">
        <f>SUM(F8:F18)</f>
        <v>640889.5199999999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9"/>
      <c r="X19" s="60"/>
      <c r="Y19" s="60"/>
      <c r="Z19" s="60"/>
    </row>
    <row r="20" spans="1:26" s="7" customFormat="1" ht="14.25">
      <c r="A20" s="87" t="s">
        <v>42</v>
      </c>
      <c r="B20" s="101">
        <f t="shared" si="0"/>
        <v>7577723.542200001</v>
      </c>
      <c r="C20" s="4">
        <f t="shared" si="1"/>
        <v>622144.79</v>
      </c>
      <c r="D20" s="4">
        <v>307316.08</v>
      </c>
      <c r="E20" s="4">
        <v>163176.59</v>
      </c>
      <c r="F20" s="4">
        <v>151652.12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9"/>
      <c r="X20" s="60"/>
      <c r="Y20" s="60"/>
      <c r="Z20" s="60"/>
    </row>
    <row r="21" spans="1:26" s="7" customFormat="1" ht="14.25">
      <c r="A21" s="87" t="s">
        <v>43</v>
      </c>
      <c r="B21" s="101">
        <f t="shared" si="0"/>
        <v>3084075.6324000005</v>
      </c>
      <c r="C21" s="4">
        <f t="shared" si="1"/>
        <v>253208.18</v>
      </c>
      <c r="D21" s="4">
        <v>128887.49</v>
      </c>
      <c r="E21" s="4">
        <v>55435.79</v>
      </c>
      <c r="F21" s="4">
        <v>68884.9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9"/>
      <c r="X21" s="60"/>
      <c r="Y21" s="60"/>
      <c r="Z21" s="60"/>
    </row>
    <row r="22" spans="1:26" s="7" customFormat="1" ht="14.25">
      <c r="A22" s="87" t="s">
        <v>44</v>
      </c>
      <c r="B22" s="101">
        <f t="shared" si="0"/>
        <v>4089167.7708</v>
      </c>
      <c r="C22" s="4">
        <f t="shared" si="1"/>
        <v>335728.06</v>
      </c>
      <c r="D22" s="4">
        <v>188989.68</v>
      </c>
      <c r="E22" s="4">
        <v>62055.65</v>
      </c>
      <c r="F22" s="4">
        <v>84682.73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9"/>
      <c r="X22" s="60"/>
      <c r="Y22" s="60"/>
      <c r="Z22" s="60"/>
    </row>
    <row r="23" spans="1:26" s="7" customFormat="1" ht="14.25">
      <c r="A23" s="87" t="s">
        <v>45</v>
      </c>
      <c r="B23" s="101">
        <f t="shared" si="0"/>
        <v>5331436.299</v>
      </c>
      <c r="C23" s="4">
        <f t="shared" si="1"/>
        <v>437720.55</v>
      </c>
      <c r="D23" s="4">
        <v>223483.18</v>
      </c>
      <c r="E23" s="4">
        <v>97038.24</v>
      </c>
      <c r="F23" s="4">
        <v>117199.13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9"/>
      <c r="X23" s="60"/>
      <c r="Y23" s="60"/>
      <c r="Z23" s="60"/>
    </row>
    <row r="24" spans="1:26" s="7" customFormat="1" ht="14.25">
      <c r="A24" s="87" t="s">
        <v>46</v>
      </c>
      <c r="B24" s="101">
        <f t="shared" si="0"/>
        <v>3364816.1064</v>
      </c>
      <c r="C24" s="4">
        <f t="shared" si="1"/>
        <v>276257.48</v>
      </c>
      <c r="D24" s="4">
        <v>139018.57</v>
      </c>
      <c r="E24" s="4">
        <v>69541.88</v>
      </c>
      <c r="F24" s="4">
        <v>67697.03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9"/>
      <c r="X24" s="60"/>
      <c r="Y24" s="60"/>
      <c r="Z24" s="60"/>
    </row>
    <row r="25" spans="1:26" s="7" customFormat="1" ht="14.25">
      <c r="A25" s="87" t="s">
        <v>47</v>
      </c>
      <c r="B25" s="101">
        <f t="shared" si="0"/>
        <v>5657187.110400001</v>
      </c>
      <c r="C25" s="4">
        <f t="shared" si="1"/>
        <v>464465.28</v>
      </c>
      <c r="D25" s="4">
        <v>248813.77</v>
      </c>
      <c r="E25" s="4">
        <v>91829.24</v>
      </c>
      <c r="F25" s="4">
        <v>123822.27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9"/>
      <c r="X25" s="60"/>
      <c r="Y25" s="60"/>
      <c r="Z25" s="60"/>
    </row>
    <row r="26" spans="1:26" s="7" customFormat="1" ht="14.25">
      <c r="A26" s="87" t="s">
        <v>48</v>
      </c>
      <c r="B26" s="101">
        <f t="shared" si="0"/>
        <v>2842805.1792</v>
      </c>
      <c r="C26" s="4">
        <f t="shared" si="1"/>
        <v>233399.44</v>
      </c>
      <c r="D26" s="4">
        <v>128369.47</v>
      </c>
      <c r="E26" s="4">
        <v>43229.28</v>
      </c>
      <c r="F26" s="4">
        <v>61800.69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9"/>
      <c r="X26" s="60"/>
      <c r="Y26" s="60"/>
      <c r="Z26" s="60"/>
    </row>
    <row r="27" spans="1:26" s="7" customFormat="1" ht="14.25">
      <c r="A27" s="87" t="s">
        <v>49</v>
      </c>
      <c r="B27" s="101">
        <f t="shared" si="0"/>
        <v>3236051.217</v>
      </c>
      <c r="C27" s="4">
        <f t="shared" si="1"/>
        <v>265685.65</v>
      </c>
      <c r="D27" s="4">
        <v>133711.86</v>
      </c>
      <c r="E27" s="4">
        <v>79140.1</v>
      </c>
      <c r="F27" s="4">
        <v>52833.69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9"/>
      <c r="X27" s="60"/>
      <c r="Y27" s="60"/>
      <c r="Z27" s="60"/>
    </row>
    <row r="28" spans="1:26" s="7" customFormat="1" ht="14.25">
      <c r="A28" s="87" t="s">
        <v>50</v>
      </c>
      <c r="B28" s="101">
        <f t="shared" si="0"/>
        <v>8019561.081</v>
      </c>
      <c r="C28" s="4">
        <f t="shared" si="1"/>
        <v>658420.45</v>
      </c>
      <c r="D28" s="4">
        <v>351250.09</v>
      </c>
      <c r="E28" s="4">
        <v>154810.77</v>
      </c>
      <c r="F28" s="4">
        <v>152359.59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9"/>
      <c r="X28" s="60"/>
      <c r="Y28" s="60"/>
      <c r="Z28" s="60"/>
    </row>
    <row r="29" spans="1:26" s="7" customFormat="1" ht="14.25">
      <c r="A29" s="87" t="s">
        <v>51</v>
      </c>
      <c r="B29" s="101">
        <f t="shared" si="0"/>
        <v>5113462.5318</v>
      </c>
      <c r="C29" s="4">
        <f t="shared" si="1"/>
        <v>419824.51</v>
      </c>
      <c r="D29" s="4">
        <v>214665.97</v>
      </c>
      <c r="E29" s="4">
        <v>83270.55</v>
      </c>
      <c r="F29" s="4">
        <v>121887.99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9"/>
      <c r="X29" s="60"/>
      <c r="Y29" s="60"/>
      <c r="Z29" s="60"/>
    </row>
    <row r="30" spans="1:26" s="7" customFormat="1" ht="14.25">
      <c r="A30" s="87" t="s">
        <v>52</v>
      </c>
      <c r="B30" s="101">
        <f t="shared" si="0"/>
        <v>3411883.2804000005</v>
      </c>
      <c r="C30" s="4">
        <f t="shared" si="1"/>
        <v>280121.78</v>
      </c>
      <c r="D30" s="4">
        <v>143388.82</v>
      </c>
      <c r="E30" s="4">
        <v>75394.18</v>
      </c>
      <c r="F30" s="4">
        <v>61338.78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9"/>
      <c r="X30" s="60"/>
      <c r="Y30" s="60"/>
      <c r="Z30" s="60"/>
    </row>
    <row r="31" spans="1:26" s="7" customFormat="1" ht="14.25">
      <c r="A31" s="87" t="s">
        <v>53</v>
      </c>
      <c r="B31" s="101">
        <f t="shared" si="0"/>
        <v>2722743.6306</v>
      </c>
      <c r="C31" s="4">
        <f t="shared" si="1"/>
        <v>223542.17</v>
      </c>
      <c r="D31" s="4">
        <v>115785.57</v>
      </c>
      <c r="E31" s="4">
        <v>59493.14</v>
      </c>
      <c r="F31" s="4">
        <v>48263.46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9"/>
      <c r="X31" s="60"/>
      <c r="Y31" s="60"/>
      <c r="Z31" s="60"/>
    </row>
    <row r="32" spans="1:26" s="7" customFormat="1" ht="14.25">
      <c r="A32" s="87" t="s">
        <v>54</v>
      </c>
      <c r="B32" s="101">
        <f t="shared" si="0"/>
        <v>2630498.7660000003</v>
      </c>
      <c r="C32" s="4">
        <f t="shared" si="1"/>
        <v>215968.7</v>
      </c>
      <c r="D32" s="4">
        <v>118798.08</v>
      </c>
      <c r="E32" s="4">
        <v>51987.12</v>
      </c>
      <c r="F32" s="4">
        <v>45183.5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9"/>
      <c r="X32" s="60"/>
      <c r="Y32" s="60"/>
      <c r="Z32" s="60"/>
    </row>
    <row r="33" spans="1:26" s="7" customFormat="1" ht="14.25">
      <c r="A33" s="87" t="s">
        <v>55</v>
      </c>
      <c r="B33" s="101">
        <f t="shared" si="0"/>
        <v>2223190.9182</v>
      </c>
      <c r="C33" s="4">
        <f t="shared" si="1"/>
        <v>182527.99</v>
      </c>
      <c r="D33" s="4">
        <v>98347.1</v>
      </c>
      <c r="E33" s="4">
        <v>43427.72</v>
      </c>
      <c r="F33" s="4">
        <v>40753.17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9"/>
      <c r="X33" s="60"/>
      <c r="Y33" s="60"/>
      <c r="Z33" s="60"/>
    </row>
    <row r="34" spans="1:26" s="5" customFormat="1" ht="14.25">
      <c r="A34" s="88" t="s">
        <v>13</v>
      </c>
      <c r="B34" s="101">
        <f t="shared" si="0"/>
        <v>59304603.065400004</v>
      </c>
      <c r="C34" s="51">
        <f>SUM(C20:C33)</f>
        <v>4869015.03</v>
      </c>
      <c r="D34" s="51">
        <f>SUM(D20:D33)</f>
        <v>2540825.73</v>
      </c>
      <c r="E34" s="51">
        <f>SUM(E20:E33)</f>
        <v>1129830.25</v>
      </c>
      <c r="F34" s="51">
        <f>SUM(F20:F33)</f>
        <v>1198359.0499999998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1"/>
      <c r="X34" s="58"/>
      <c r="Y34" s="58"/>
      <c r="Z34" s="58"/>
    </row>
    <row r="35" spans="1:26" s="5" customFormat="1" ht="15">
      <c r="A35" s="89" t="s">
        <v>10</v>
      </c>
      <c r="B35" s="101">
        <f t="shared" si="0"/>
        <v>124372619.7714</v>
      </c>
      <c r="C35" s="4">
        <f>C19+C34</f>
        <v>10211216.73</v>
      </c>
      <c r="D35" s="4">
        <f>D19+D34</f>
        <v>5887589.15</v>
      </c>
      <c r="E35" s="4">
        <f>E19+E34</f>
        <v>2484379.01</v>
      </c>
      <c r="F35" s="4">
        <f>F19+F34</f>
        <v>1839248.5699999998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1"/>
      <c r="X35" s="58"/>
      <c r="Y35" s="58"/>
      <c r="Z35" s="58"/>
    </row>
    <row r="36" spans="1:23" s="5" customFormat="1" ht="14.25">
      <c r="A36" s="90"/>
      <c r="B36" s="90"/>
      <c r="C36" s="91"/>
      <c r="D36" s="91"/>
      <c r="E36" s="91"/>
      <c r="F36" s="91"/>
      <c r="G36" s="91"/>
      <c r="H36" s="91"/>
      <c r="I36" s="91"/>
      <c r="J36" s="9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0"/>
    </row>
    <row r="37" spans="1:23" s="5" customFormat="1" ht="14.25">
      <c r="A37" s="90"/>
      <c r="B37" s="90"/>
      <c r="C37" s="91"/>
      <c r="D37" s="91"/>
      <c r="E37" s="91"/>
      <c r="F37" s="91"/>
      <c r="G37" s="91"/>
      <c r="H37" s="91"/>
      <c r="I37" s="91"/>
      <c r="J37" s="9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0"/>
    </row>
    <row r="38" spans="1:54" s="29" customFormat="1" ht="14.25">
      <c r="A38" s="85" t="s">
        <v>57</v>
      </c>
      <c r="B38" s="99"/>
      <c r="C38" s="85"/>
      <c r="D38" s="25"/>
      <c r="E38" s="36" t="s">
        <v>56</v>
      </c>
      <c r="F38" s="110"/>
      <c r="G38" s="110"/>
      <c r="H38" s="36"/>
      <c r="I38" s="86"/>
      <c r="J38" s="86"/>
      <c r="K38" s="35"/>
      <c r="L38" s="86"/>
      <c r="M38" s="46"/>
      <c r="N38" s="8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46" s="29" customFormat="1" ht="14.25">
      <c r="A39" s="85" t="s">
        <v>16</v>
      </c>
      <c r="B39" s="99"/>
      <c r="C39" s="85"/>
      <c r="D39" s="25"/>
      <c r="E39" s="36"/>
      <c r="F39" s="85"/>
      <c r="G39" s="85"/>
      <c r="H39" s="36"/>
      <c r="I39" s="86"/>
      <c r="J39" s="86"/>
      <c r="K39" s="35"/>
      <c r="L39" s="86"/>
      <c r="M39" s="46"/>
      <c r="N39" s="8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23" s="5" customFormat="1" ht="15">
      <c r="A40" s="92"/>
      <c r="B40" s="100"/>
      <c r="C40" s="92"/>
      <c r="D40" s="92"/>
      <c r="E40" s="92"/>
      <c r="F40" s="92"/>
      <c r="G40" s="92"/>
      <c r="H40" s="91"/>
      <c r="I40" s="91"/>
      <c r="J40" s="9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0"/>
    </row>
    <row r="41" spans="1:23" s="5" customFormat="1" ht="15">
      <c r="A41" s="92" t="s">
        <v>8</v>
      </c>
      <c r="B41" s="100"/>
      <c r="C41" s="92"/>
      <c r="D41" s="92"/>
      <c r="E41" s="92"/>
      <c r="F41" s="111"/>
      <c r="G41" s="111"/>
      <c r="H41" s="91"/>
      <c r="I41" s="91"/>
      <c r="J41" s="9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0"/>
    </row>
    <row r="42" spans="1:23" s="7" customFormat="1" ht="14.25">
      <c r="A42" s="8"/>
      <c r="B42" s="8"/>
      <c r="C42" s="8"/>
      <c r="D42" s="8"/>
      <c r="E42" s="8"/>
      <c r="F42" s="8"/>
      <c r="G42" s="8"/>
      <c r="H42" s="91"/>
      <c r="I42" s="91"/>
      <c r="J42" s="9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7" customFormat="1" ht="14.25">
      <c r="A43" s="8" t="s">
        <v>18</v>
      </c>
      <c r="B43" s="8"/>
      <c r="C43" s="8"/>
      <c r="D43" s="8"/>
      <c r="E43" s="8"/>
      <c r="F43" s="8"/>
      <c r="G43" s="8"/>
      <c r="H43" s="91"/>
      <c r="I43" s="91"/>
      <c r="J43" s="9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5" customFormat="1" ht="18" customHeight="1">
      <c r="A44" s="8"/>
      <c r="B44" s="8"/>
      <c r="C44" s="9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2" s="5" customFormat="1" ht="15">
      <c r="A45" s="93"/>
      <c r="B45" s="93"/>
      <c r="C45" s="112"/>
      <c r="D45" s="112"/>
      <c r="E45" s="112"/>
      <c r="F45" s="112"/>
      <c r="G45" s="112"/>
      <c r="H45" s="112"/>
      <c r="I45" s="11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15">
      <c r="A46" s="93"/>
      <c r="B46" s="93"/>
      <c r="C46" s="112"/>
      <c r="D46" s="112"/>
      <c r="E46" s="112"/>
      <c r="F46" s="112"/>
      <c r="G46" s="112"/>
      <c r="H46" s="11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 ht="15">
      <c r="A47" s="93"/>
      <c r="B47" s="93"/>
      <c r="C47" s="112"/>
      <c r="D47" s="112"/>
      <c r="E47" s="112"/>
      <c r="F47" s="112"/>
      <c r="G47" s="112"/>
      <c r="H47" s="11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5" customFormat="1" ht="12.75">
      <c r="A48" s="93"/>
      <c r="B48" s="9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s="5" customFormat="1" ht="15">
      <c r="A49" s="93"/>
      <c r="B49" s="9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s="5" customFormat="1" ht="12.75">
      <c r="A50" s="93"/>
      <c r="B50" s="93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" s="5" customFormat="1" ht="12.75">
      <c r="A51" s="93"/>
      <c r="B51" s="93"/>
    </row>
    <row r="52" spans="1:2" s="5" customFormat="1" ht="12.75">
      <c r="A52" s="93"/>
      <c r="B52" s="93"/>
    </row>
    <row r="53" spans="1:2" s="5" customFormat="1" ht="12.75">
      <c r="A53" s="93"/>
      <c r="B53" s="93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1:74" s="1" customFormat="1" ht="12.75">
      <c r="K60" s="5"/>
      <c r="L60" s="5"/>
      <c r="M60" s="5"/>
      <c r="N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</sheetData>
  <sheetProtection/>
  <mergeCells count="14">
    <mergeCell ref="C47:H47"/>
    <mergeCell ref="K2:Q2"/>
    <mergeCell ref="C4:V4"/>
    <mergeCell ref="A5:J5"/>
    <mergeCell ref="A6:A7"/>
    <mergeCell ref="C6:F6"/>
    <mergeCell ref="G6:J6"/>
    <mergeCell ref="K6:P6"/>
    <mergeCell ref="Q6:V6"/>
    <mergeCell ref="F38:G38"/>
    <mergeCell ref="F41:G41"/>
    <mergeCell ref="C45:I45"/>
    <mergeCell ref="C46:H46"/>
    <mergeCell ref="B6:B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1">
      <selection activeCell="W5" sqref="W5"/>
    </sheetView>
  </sheetViews>
  <sheetFormatPr defaultColWidth="8.875" defaultRowHeight="12.75"/>
  <cols>
    <col min="1" max="1" width="18.625" style="24" customWidth="1"/>
    <col min="2" max="2" width="17.625" style="17" customWidth="1"/>
    <col min="3" max="3" width="15.75390625" style="17" customWidth="1"/>
    <col min="4" max="4" width="23.125" style="41" customWidth="1"/>
    <col min="5" max="5" width="9.75390625" style="17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5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16.00390625" style="25" customWidth="1"/>
    <col min="21" max="21" width="13.25390625" style="25" customWidth="1"/>
    <col min="22" max="22" width="10.875" style="17" customWidth="1"/>
    <col min="23" max="23" width="9.125" style="72" customWidth="1"/>
    <col min="24" max="24" width="9.125" style="63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7"/>
      <c r="O1" s="17"/>
      <c r="P1" s="17"/>
      <c r="Q1" s="17"/>
      <c r="R1" s="17"/>
      <c r="S1" s="17"/>
      <c r="T1" s="25"/>
      <c r="U1" s="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03"/>
      <c r="L2" s="52"/>
      <c r="M2" s="103"/>
      <c r="N2" s="61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3"/>
      <c r="M3" s="18"/>
      <c r="N3" s="61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130" t="s">
        <v>19</v>
      </c>
      <c r="B4" s="132" t="s">
        <v>61</v>
      </c>
      <c r="C4" s="132"/>
      <c r="D4" s="133"/>
      <c r="E4" s="134" t="s">
        <v>29</v>
      </c>
      <c r="F4" s="135"/>
      <c r="G4" s="136"/>
      <c r="H4" s="134" t="s">
        <v>29</v>
      </c>
      <c r="I4" s="135"/>
      <c r="J4" s="136"/>
      <c r="K4" s="134" t="s">
        <v>29</v>
      </c>
      <c r="L4" s="135"/>
      <c r="M4" s="136"/>
      <c r="N4" s="134" t="s">
        <v>29</v>
      </c>
      <c r="O4" s="135"/>
      <c r="P4" s="136"/>
      <c r="Q4" s="134" t="s">
        <v>29</v>
      </c>
      <c r="R4" s="135"/>
      <c r="S4" s="136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131"/>
      <c r="B5" s="43" t="s">
        <v>20</v>
      </c>
      <c r="C5" s="43" t="s">
        <v>30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4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4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5" t="s">
        <v>0</v>
      </c>
      <c r="R5" s="76" t="str">
        <f>O5</f>
        <v>количество ставок
 учителей</v>
      </c>
      <c r="S5" s="94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33</v>
      </c>
      <c r="B6" s="22">
        <v>38</v>
      </c>
      <c r="C6" s="45">
        <v>63.5</v>
      </c>
      <c r="D6" s="34">
        <v>15780.56</v>
      </c>
      <c r="E6" s="22">
        <v>42</v>
      </c>
      <c r="F6" s="22">
        <f>C6</f>
        <v>63.5</v>
      </c>
      <c r="G6" s="34">
        <f>D6*106.5%</f>
        <v>16806.2964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95">
        <v>21573.1</v>
      </c>
      <c r="T6" s="29"/>
      <c r="U6" s="29"/>
      <c r="V6" s="29"/>
      <c r="W6" s="29"/>
      <c r="X6" s="29"/>
      <c r="Y6" s="29"/>
      <c r="Z6" s="74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1" t="s">
        <v>34</v>
      </c>
      <c r="B7" s="22">
        <v>22</v>
      </c>
      <c r="C7" s="45">
        <v>41.05</v>
      </c>
      <c r="D7" s="34">
        <v>19243.02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20493.8163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95">
        <v>23156.1</v>
      </c>
      <c r="T7" s="25"/>
      <c r="U7" s="25"/>
      <c r="V7" s="29"/>
      <c r="W7" s="25"/>
      <c r="X7" s="29"/>
      <c r="Y7" s="25"/>
      <c r="Z7" s="74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1" t="s">
        <v>35</v>
      </c>
      <c r="B8" s="22">
        <v>35</v>
      </c>
      <c r="C8" s="45">
        <v>54.09</v>
      </c>
      <c r="D8" s="34">
        <v>15221.79</v>
      </c>
      <c r="E8" s="22">
        <v>31</v>
      </c>
      <c r="F8" s="22">
        <f t="shared" si="0"/>
        <v>54.09</v>
      </c>
      <c r="G8" s="34">
        <f t="shared" si="1"/>
        <v>16211.20635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95">
        <v>21590.6</v>
      </c>
      <c r="T8" s="25"/>
      <c r="U8" s="25"/>
      <c r="V8" s="29"/>
      <c r="W8" s="25"/>
      <c r="X8" s="29"/>
      <c r="Y8" s="25"/>
      <c r="Z8" s="74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1" t="s">
        <v>36</v>
      </c>
      <c r="B9" s="22">
        <v>38</v>
      </c>
      <c r="C9" s="45">
        <v>60.56</v>
      </c>
      <c r="D9" s="34">
        <v>16227.37</v>
      </c>
      <c r="E9" s="22">
        <v>36</v>
      </c>
      <c r="F9" s="22">
        <f t="shared" si="0"/>
        <v>60.56</v>
      </c>
      <c r="G9" s="34">
        <f t="shared" si="1"/>
        <v>17282.14905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95">
        <v>20504.4</v>
      </c>
      <c r="T9" s="25"/>
      <c r="U9" s="25"/>
      <c r="V9" s="29"/>
      <c r="W9" s="25"/>
      <c r="X9" s="29"/>
      <c r="Y9" s="25"/>
      <c r="Z9" s="74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1" t="s">
        <v>31</v>
      </c>
      <c r="B10" s="22">
        <v>47</v>
      </c>
      <c r="C10" s="45">
        <v>68.06</v>
      </c>
      <c r="D10" s="34">
        <v>14308.84</v>
      </c>
      <c r="E10" s="22">
        <v>49</v>
      </c>
      <c r="F10" s="22">
        <f t="shared" si="0"/>
        <v>68.06</v>
      </c>
      <c r="G10" s="34">
        <f t="shared" si="1"/>
        <v>15238.9146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95">
        <v>21396</v>
      </c>
      <c r="T10" s="25"/>
      <c r="U10" s="25"/>
      <c r="V10" s="25"/>
      <c r="W10" s="25"/>
      <c r="X10" s="29"/>
      <c r="Y10" s="25"/>
      <c r="Z10" s="74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8" t="s">
        <v>37</v>
      </c>
      <c r="B11" s="26">
        <v>37</v>
      </c>
      <c r="C11" s="45">
        <v>54.2</v>
      </c>
      <c r="D11" s="39">
        <v>14599.53</v>
      </c>
      <c r="E11" s="26">
        <v>37</v>
      </c>
      <c r="F11" s="22">
        <f t="shared" si="0"/>
        <v>54.2</v>
      </c>
      <c r="G11" s="34">
        <f t="shared" si="1"/>
        <v>15548.49945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95">
        <v>18490.5</v>
      </c>
      <c r="T11" s="25"/>
      <c r="U11" s="25"/>
      <c r="V11" s="25"/>
      <c r="W11" s="25"/>
      <c r="X11" s="29"/>
      <c r="Y11" s="25"/>
      <c r="Z11" s="74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1" t="s">
        <v>38</v>
      </c>
      <c r="B12" s="22">
        <v>35</v>
      </c>
      <c r="C12" s="45">
        <v>51.1</v>
      </c>
      <c r="D12" s="34">
        <v>13423.57</v>
      </c>
      <c r="E12" s="22">
        <v>35</v>
      </c>
      <c r="F12" s="22">
        <f t="shared" si="0"/>
        <v>51.1</v>
      </c>
      <c r="G12" s="34">
        <f t="shared" si="1"/>
        <v>14296.10205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95">
        <v>16609.8</v>
      </c>
      <c r="T12" s="25"/>
      <c r="U12" s="25"/>
      <c r="V12" s="25"/>
      <c r="W12" s="25"/>
      <c r="X12" s="29"/>
      <c r="Y12" s="25"/>
      <c r="Z12" s="74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39</v>
      </c>
      <c r="B13" s="27">
        <v>35</v>
      </c>
      <c r="C13" s="45">
        <v>52.37</v>
      </c>
      <c r="D13" s="40">
        <v>14220.72</v>
      </c>
      <c r="E13" s="27">
        <v>36</v>
      </c>
      <c r="F13" s="22">
        <f t="shared" si="0"/>
        <v>52.37</v>
      </c>
      <c r="G13" s="34">
        <f t="shared" si="1"/>
        <v>15145.066799999999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95">
        <v>14971.6</v>
      </c>
      <c r="T13" s="25"/>
      <c r="U13" s="25"/>
      <c r="V13" s="29"/>
      <c r="W13" s="25"/>
      <c r="X13" s="29"/>
      <c r="Y13" s="25"/>
      <c r="Z13" s="74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1" t="s">
        <v>32</v>
      </c>
      <c r="B14" s="22">
        <v>43</v>
      </c>
      <c r="C14" s="45">
        <v>60.42</v>
      </c>
      <c r="D14" s="34">
        <v>14468.11</v>
      </c>
      <c r="E14" s="22">
        <v>41</v>
      </c>
      <c r="F14" s="22">
        <f t="shared" si="0"/>
        <v>60.42</v>
      </c>
      <c r="G14" s="34">
        <f t="shared" si="1"/>
        <v>15408.53715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95">
        <v>17861.3</v>
      </c>
      <c r="T14" s="25"/>
      <c r="U14" s="25"/>
      <c r="V14" s="29"/>
      <c r="W14" s="25"/>
      <c r="X14" s="29"/>
      <c r="Y14" s="25"/>
      <c r="Z14" s="74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1" t="s">
        <v>40</v>
      </c>
      <c r="B15" s="22">
        <v>6</v>
      </c>
      <c r="C15" s="45">
        <v>4.444</v>
      </c>
      <c r="D15" s="34">
        <v>10442.4</v>
      </c>
      <c r="E15" s="22">
        <v>14</v>
      </c>
      <c r="F15" s="22">
        <f t="shared" si="0"/>
        <v>4.444</v>
      </c>
      <c r="G15" s="34">
        <f t="shared" si="1"/>
        <v>11121.155999999999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95">
        <v>20807.7</v>
      </c>
      <c r="T15" s="25"/>
      <c r="U15" s="25"/>
      <c r="V15" s="25"/>
      <c r="W15" s="25"/>
      <c r="X15" s="29"/>
      <c r="Y15" s="25"/>
      <c r="Z15" s="74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1" t="s">
        <v>41</v>
      </c>
      <c r="B16" s="22">
        <v>10</v>
      </c>
      <c r="C16" s="45">
        <v>21.38</v>
      </c>
      <c r="D16" s="34">
        <v>17822.6</v>
      </c>
      <c r="E16" s="22"/>
      <c r="F16" s="22">
        <f t="shared" si="0"/>
        <v>21.38</v>
      </c>
      <c r="G16" s="34">
        <f t="shared" si="1"/>
        <v>18981.068999999996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95"/>
      <c r="T16" s="25"/>
      <c r="U16" s="25"/>
      <c r="V16" s="25"/>
      <c r="W16" s="25"/>
      <c r="X16" s="29"/>
      <c r="Y16" s="25"/>
      <c r="Z16" s="74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7" t="s">
        <v>12</v>
      </c>
      <c r="B17" s="65">
        <f>SUM(B6:B16)</f>
        <v>346</v>
      </c>
      <c r="C17" s="65">
        <f>SUM(C6:C16)</f>
        <v>531.1740000000001</v>
      </c>
      <c r="D17" s="66">
        <v>15074.19</v>
      </c>
      <c r="E17" s="65">
        <f>SUM(E6:E15)</f>
        <v>340</v>
      </c>
      <c r="F17" s="65">
        <f>SUM(F6:F16)</f>
        <v>531.1740000000001</v>
      </c>
      <c r="G17" s="34">
        <f t="shared" si="1"/>
        <v>16054.012349999999</v>
      </c>
      <c r="H17" s="65">
        <f>SUM(H6:H15)</f>
        <v>335</v>
      </c>
      <c r="I17" s="65">
        <f>SUM(I6:I15)</f>
        <v>502.2</v>
      </c>
      <c r="J17" s="65">
        <v>12892.97</v>
      </c>
      <c r="K17" s="65">
        <f>SUM(K6:K15)</f>
        <v>340</v>
      </c>
      <c r="L17" s="65">
        <f>SUM(L6:L15)</f>
        <v>501.74300000000005</v>
      </c>
      <c r="M17" s="65">
        <v>13891.71</v>
      </c>
      <c r="N17" s="65">
        <f>SUM(N6:N15)</f>
        <v>339</v>
      </c>
      <c r="O17" s="65">
        <f>SUM(O6:O15)</f>
        <v>501.74300000000005</v>
      </c>
      <c r="P17" s="65">
        <v>13932.69</v>
      </c>
      <c r="Q17" s="65">
        <f>SUM(Q6:Q15)</f>
        <v>337</v>
      </c>
      <c r="R17" s="65">
        <f>SUM(R6:R15)</f>
        <v>501.74300000000005</v>
      </c>
      <c r="S17" s="96">
        <v>19500.8</v>
      </c>
      <c r="T17" s="25"/>
      <c r="U17" s="25"/>
      <c r="V17" s="25"/>
      <c r="W17" s="25"/>
      <c r="X17" s="29"/>
      <c r="Y17" s="25"/>
      <c r="Z17" s="74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1" t="s">
        <v>42</v>
      </c>
      <c r="B18" s="22">
        <v>37</v>
      </c>
      <c r="C18" s="45">
        <v>49.27</v>
      </c>
      <c r="D18" s="34">
        <v>15914.65</v>
      </c>
      <c r="E18" s="22">
        <v>36</v>
      </c>
      <c r="F18" s="22">
        <f t="shared" si="0"/>
        <v>49.27</v>
      </c>
      <c r="G18" s="34">
        <f t="shared" si="1"/>
        <v>16949.10225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95">
        <v>18464</v>
      </c>
      <c r="T18" s="25"/>
      <c r="U18" s="25"/>
      <c r="V18" s="25"/>
      <c r="W18" s="25"/>
      <c r="X18" s="29"/>
      <c r="Y18" s="25"/>
      <c r="Z18" s="74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1" t="s">
        <v>43</v>
      </c>
      <c r="B19" s="22">
        <v>14</v>
      </c>
      <c r="C19" s="45">
        <v>21.278</v>
      </c>
      <c r="D19" s="34">
        <v>15964.41</v>
      </c>
      <c r="E19" s="22">
        <v>13</v>
      </c>
      <c r="F19" s="22">
        <f t="shared" si="0"/>
        <v>21.278</v>
      </c>
      <c r="G19" s="34">
        <f t="shared" si="1"/>
        <v>17002.09665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95">
        <v>20489.4</v>
      </c>
      <c r="T19" s="25"/>
      <c r="U19" s="25"/>
      <c r="V19" s="25"/>
      <c r="W19" s="25"/>
      <c r="X19" s="29"/>
      <c r="Y19" s="25"/>
      <c r="Z19" s="74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1" t="s">
        <v>44</v>
      </c>
      <c r="B20" s="22">
        <v>16</v>
      </c>
      <c r="C20" s="45">
        <v>29.71</v>
      </c>
      <c r="D20" s="34">
        <v>19612.35</v>
      </c>
      <c r="E20" s="22">
        <v>18</v>
      </c>
      <c r="F20" s="22">
        <f t="shared" si="0"/>
        <v>29.71</v>
      </c>
      <c r="G20" s="34">
        <f t="shared" si="1"/>
        <v>20887.152749999997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95">
        <v>22201.4</v>
      </c>
      <c r="T20" s="25"/>
      <c r="U20" s="25"/>
      <c r="V20" s="25"/>
      <c r="W20" s="25"/>
      <c r="X20" s="29"/>
      <c r="Y20" s="25"/>
      <c r="Z20" s="74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1" t="s">
        <v>45</v>
      </c>
      <c r="B21" s="22">
        <v>25</v>
      </c>
      <c r="C21" s="45">
        <v>35.944</v>
      </c>
      <c r="D21" s="34">
        <v>17993.15</v>
      </c>
      <c r="E21" s="22">
        <v>28</v>
      </c>
      <c r="F21" s="22">
        <f t="shared" si="0"/>
        <v>35.944</v>
      </c>
      <c r="G21" s="34">
        <f t="shared" si="1"/>
        <v>19162.70475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95">
        <v>21791.3</v>
      </c>
      <c r="T21" s="25"/>
      <c r="U21" s="25"/>
      <c r="V21" s="25"/>
      <c r="W21" s="25"/>
      <c r="X21" s="29"/>
      <c r="Y21" s="25"/>
      <c r="Z21" s="74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1" t="s">
        <v>46</v>
      </c>
      <c r="B22" s="22">
        <v>15</v>
      </c>
      <c r="C22" s="45">
        <v>21.22</v>
      </c>
      <c r="D22" s="34">
        <v>16655.72</v>
      </c>
      <c r="E22" s="22">
        <v>14</v>
      </c>
      <c r="F22" s="22">
        <f t="shared" si="0"/>
        <v>21.22</v>
      </c>
      <c r="G22" s="34">
        <f t="shared" si="1"/>
        <v>17738.341800000002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95">
        <v>17368.2</v>
      </c>
      <c r="T22" s="25"/>
      <c r="U22" s="25"/>
      <c r="V22" s="25"/>
      <c r="W22" s="25"/>
      <c r="X22" s="29"/>
      <c r="Y22" s="25"/>
      <c r="Z22" s="74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1" t="s">
        <v>47</v>
      </c>
      <c r="B23" s="22">
        <v>32</v>
      </c>
      <c r="C23" s="45">
        <v>39.889</v>
      </c>
      <c r="D23" s="34">
        <v>14056.86</v>
      </c>
      <c r="E23" s="22">
        <v>33</v>
      </c>
      <c r="F23" s="22">
        <f t="shared" si="0"/>
        <v>39.889</v>
      </c>
      <c r="G23" s="34">
        <f t="shared" si="1"/>
        <v>14970.5559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95">
        <v>14653.3</v>
      </c>
      <c r="T23" s="25"/>
      <c r="U23" s="25"/>
      <c r="V23" s="25"/>
      <c r="W23" s="25"/>
      <c r="X23" s="29"/>
      <c r="Y23" s="25"/>
      <c r="Z23" s="74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1" t="s">
        <v>48</v>
      </c>
      <c r="B24" s="22">
        <v>17</v>
      </c>
      <c r="C24" s="45">
        <v>20.83</v>
      </c>
      <c r="D24" s="34">
        <v>12915.49</v>
      </c>
      <c r="E24" s="22">
        <v>16</v>
      </c>
      <c r="F24" s="22">
        <f t="shared" si="0"/>
        <v>20.83</v>
      </c>
      <c r="G24" s="34">
        <f t="shared" si="1"/>
        <v>13754.99685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95">
        <v>16872.2</v>
      </c>
      <c r="T24" s="25"/>
      <c r="U24" s="25"/>
      <c r="V24" s="25"/>
      <c r="W24" s="25"/>
      <c r="X24" s="29"/>
      <c r="Y24" s="25"/>
      <c r="Z24" s="74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1" t="s">
        <v>49</v>
      </c>
      <c r="B25" s="22">
        <v>15</v>
      </c>
      <c r="C25" s="45">
        <v>22.722</v>
      </c>
      <c r="D25" s="34">
        <v>15369.92</v>
      </c>
      <c r="E25" s="22">
        <v>20</v>
      </c>
      <c r="F25" s="22">
        <f t="shared" si="0"/>
        <v>22.722</v>
      </c>
      <c r="G25" s="34">
        <f t="shared" si="1"/>
        <v>16368.9648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95">
        <v>16470</v>
      </c>
      <c r="T25" s="25"/>
      <c r="U25" s="25"/>
      <c r="V25" s="25"/>
      <c r="W25" s="25"/>
      <c r="X25" s="29"/>
      <c r="Y25" s="25"/>
      <c r="Z25" s="74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1" t="s">
        <v>50</v>
      </c>
      <c r="B26" s="22">
        <v>33</v>
      </c>
      <c r="C26" s="45">
        <v>54.833</v>
      </c>
      <c r="D26" s="34">
        <v>18764.07</v>
      </c>
      <c r="E26" s="22">
        <v>34</v>
      </c>
      <c r="F26" s="22">
        <f t="shared" si="0"/>
        <v>54.833</v>
      </c>
      <c r="G26" s="34">
        <f t="shared" si="1"/>
        <v>19983.734549999997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95">
        <v>26287.73</v>
      </c>
      <c r="T26" s="25"/>
      <c r="U26" s="25"/>
      <c r="V26" s="25"/>
      <c r="W26" s="25"/>
      <c r="X26" s="29"/>
      <c r="Y26" s="25"/>
      <c r="Z26" s="74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1" t="s">
        <v>51</v>
      </c>
      <c r="B27" s="22">
        <v>27</v>
      </c>
      <c r="C27" s="45">
        <v>34.39</v>
      </c>
      <c r="D27" s="34">
        <v>15619.06</v>
      </c>
      <c r="E27" s="22">
        <v>30</v>
      </c>
      <c r="F27" s="22">
        <f t="shared" si="0"/>
        <v>34.39</v>
      </c>
      <c r="G27" s="34">
        <f t="shared" si="1"/>
        <v>16634.298899999998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95">
        <v>17045.9</v>
      </c>
      <c r="T27" s="25"/>
      <c r="U27" s="25"/>
      <c r="V27" s="25"/>
      <c r="W27" s="25"/>
      <c r="X27" s="29"/>
      <c r="Y27" s="25"/>
      <c r="Z27" s="74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1" t="s">
        <v>52</v>
      </c>
      <c r="B28" s="22">
        <v>12</v>
      </c>
      <c r="C28" s="45">
        <v>22.722</v>
      </c>
      <c r="D28" s="34">
        <v>22050.62</v>
      </c>
      <c r="E28" s="22">
        <v>14</v>
      </c>
      <c r="F28" s="22">
        <f t="shared" si="0"/>
        <v>22.722</v>
      </c>
      <c r="G28" s="34">
        <f t="shared" si="1"/>
        <v>23483.9103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95">
        <v>26234.9</v>
      </c>
      <c r="T28" s="25"/>
      <c r="U28" s="25"/>
      <c r="V28" s="25"/>
      <c r="W28" s="25"/>
      <c r="X28" s="29"/>
      <c r="Y28" s="25"/>
      <c r="Z28" s="74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1" t="s">
        <v>53</v>
      </c>
      <c r="B29" s="22">
        <v>13</v>
      </c>
      <c r="C29" s="45">
        <v>19.156</v>
      </c>
      <c r="D29" s="34">
        <v>13510.7</v>
      </c>
      <c r="E29" s="22">
        <v>13</v>
      </c>
      <c r="F29" s="22">
        <f t="shared" si="0"/>
        <v>19.156</v>
      </c>
      <c r="G29" s="34">
        <f t="shared" si="1"/>
        <v>14388.8955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95">
        <v>15888.6</v>
      </c>
      <c r="T29" s="25"/>
      <c r="U29" s="25"/>
      <c r="V29" s="25"/>
      <c r="W29" s="25"/>
      <c r="X29" s="29"/>
      <c r="Y29" s="25"/>
      <c r="Z29" s="74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1" t="s">
        <v>54</v>
      </c>
      <c r="B30" s="22">
        <v>10</v>
      </c>
      <c r="C30" s="45">
        <v>18.833</v>
      </c>
      <c r="D30" s="34">
        <v>21427.31</v>
      </c>
      <c r="E30" s="22">
        <v>11</v>
      </c>
      <c r="F30" s="22">
        <f t="shared" si="0"/>
        <v>18.833</v>
      </c>
      <c r="G30" s="34">
        <f t="shared" si="1"/>
        <v>22820.08515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95">
        <v>22166.2</v>
      </c>
      <c r="T30" s="25"/>
      <c r="U30" s="25"/>
      <c r="V30" s="25"/>
      <c r="W30" s="25"/>
      <c r="X30" s="29"/>
      <c r="Y30" s="25"/>
      <c r="Z30" s="74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1" t="s">
        <v>55</v>
      </c>
      <c r="B31" s="22">
        <v>10</v>
      </c>
      <c r="C31" s="45">
        <v>16.34</v>
      </c>
      <c r="D31" s="34">
        <v>15522.82</v>
      </c>
      <c r="E31" s="22">
        <v>8</v>
      </c>
      <c r="F31" s="22">
        <f t="shared" si="0"/>
        <v>16.34</v>
      </c>
      <c r="G31" s="34">
        <f t="shared" si="1"/>
        <v>16531.8033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95">
        <v>18170.5</v>
      </c>
      <c r="T31" s="25"/>
      <c r="U31" s="25"/>
      <c r="V31" s="25"/>
      <c r="W31" s="25"/>
      <c r="X31" s="29"/>
      <c r="Y31" s="25"/>
      <c r="Z31" s="74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3" customFormat="1" ht="15">
      <c r="A32" s="77" t="s">
        <v>13</v>
      </c>
      <c r="B32" s="65">
        <f>SUM(B18:B31)</f>
        <v>276</v>
      </c>
      <c r="C32" s="65">
        <f>SUM(C18:C31)</f>
        <v>407.137</v>
      </c>
      <c r="D32" s="66">
        <v>16581.21</v>
      </c>
      <c r="E32" s="65">
        <f>SUM(E18:E31)</f>
        <v>288</v>
      </c>
      <c r="F32" s="65">
        <f>SUM(F18:F31)</f>
        <v>407.137</v>
      </c>
      <c r="G32" s="66">
        <f t="shared" si="1"/>
        <v>17658.98865</v>
      </c>
      <c r="H32" s="65">
        <f>SUM(H18:H31)</f>
        <v>270</v>
      </c>
      <c r="I32" s="65">
        <f>SUM(I18:I31)</f>
        <v>406.45</v>
      </c>
      <c r="J32" s="66">
        <v>14314.34</v>
      </c>
      <c r="K32" s="65">
        <f>SUM(K18:K31)</f>
        <v>280</v>
      </c>
      <c r="L32" s="65">
        <f>SUM(L18:L31)</f>
        <v>405.404</v>
      </c>
      <c r="M32" s="79">
        <v>14745.01</v>
      </c>
      <c r="N32" s="65">
        <f>SUM(N18:N31)</f>
        <v>282</v>
      </c>
      <c r="O32" s="65">
        <f>SUM(O18:O31)</f>
        <v>405.404</v>
      </c>
      <c r="P32" s="79">
        <v>14640.43</v>
      </c>
      <c r="Q32" s="65">
        <f>SUM(Q18:Q31)</f>
        <v>275</v>
      </c>
      <c r="R32" s="65">
        <f>SUM(R18:R31)</f>
        <v>405.404</v>
      </c>
      <c r="S32" s="97">
        <v>19216.6</v>
      </c>
      <c r="T32" s="33"/>
      <c r="U32" s="33"/>
      <c r="V32" s="25"/>
      <c r="W32" s="33"/>
      <c r="X32" s="80"/>
      <c r="Y32" s="33"/>
      <c r="Z32" s="81"/>
      <c r="AA32" s="33"/>
      <c r="AB32" s="33"/>
      <c r="AC32" s="33"/>
      <c r="AD32" s="33"/>
      <c r="AE32" s="33"/>
      <c r="AF32" s="3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3" customFormat="1" ht="14.25" customHeight="1">
      <c r="A33" s="77" t="s">
        <v>14</v>
      </c>
      <c r="B33" s="65">
        <f>B17+B32</f>
        <v>622</v>
      </c>
      <c r="C33" s="65">
        <f>SUM(C17:C31)</f>
        <v>938.311</v>
      </c>
      <c r="D33" s="66">
        <v>15742.9</v>
      </c>
      <c r="E33" s="65">
        <f>E17+E32</f>
        <v>628</v>
      </c>
      <c r="F33" s="65">
        <f>F17+F32</f>
        <v>938.3110000000001</v>
      </c>
      <c r="G33" s="66">
        <f t="shared" si="1"/>
        <v>16766.1885</v>
      </c>
      <c r="H33" s="65">
        <f>H32+H17</f>
        <v>605</v>
      </c>
      <c r="I33" s="65">
        <f>I32+I17</f>
        <v>908.65</v>
      </c>
      <c r="J33" s="66">
        <v>13527.3</v>
      </c>
      <c r="K33" s="65">
        <f>SUM(K17:K31)</f>
        <v>620</v>
      </c>
      <c r="L33" s="65">
        <f>SUM(L17:L31)</f>
        <v>907.1469999999999</v>
      </c>
      <c r="M33" s="79">
        <v>14277.07</v>
      </c>
      <c r="N33" s="65">
        <f>SUM(N17:N31)</f>
        <v>621</v>
      </c>
      <c r="O33" s="65">
        <f>SUM(O17:O31)</f>
        <v>907.1469999999999</v>
      </c>
      <c r="P33" s="79">
        <v>14254.08</v>
      </c>
      <c r="Q33" s="65">
        <f>SUM(Q17:Q31)</f>
        <v>612</v>
      </c>
      <c r="R33" s="65">
        <f>SUM(R17:R31)</f>
        <v>907.1469999999999</v>
      </c>
      <c r="S33" s="97">
        <v>19123.7</v>
      </c>
      <c r="T33" s="98"/>
      <c r="U33" s="33"/>
      <c r="V33" s="33"/>
      <c r="W33" s="33"/>
      <c r="X33" s="80"/>
      <c r="Y33" s="84"/>
      <c r="Z33" s="81"/>
      <c r="AA33" s="33"/>
      <c r="AB33" s="33"/>
      <c r="AC33" s="33"/>
      <c r="AD33" s="33"/>
      <c r="AE33" s="33"/>
      <c r="AF33" s="3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102"/>
      <c r="B34" s="102"/>
      <c r="C34" s="25"/>
      <c r="D34" s="36"/>
      <c r="E34" s="102"/>
      <c r="F34" s="102"/>
      <c r="G34" s="36"/>
      <c r="H34" s="105"/>
      <c r="I34" s="105"/>
      <c r="J34" s="35"/>
      <c r="K34" s="105"/>
      <c r="L34" s="46"/>
      <c r="M34" s="10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102" t="s">
        <v>57</v>
      </c>
      <c r="B35" s="102"/>
      <c r="C35" s="25"/>
      <c r="D35" s="36" t="s">
        <v>56</v>
      </c>
      <c r="E35" s="110" t="s">
        <v>15</v>
      </c>
      <c r="F35" s="110"/>
      <c r="G35" s="36"/>
      <c r="H35" s="105"/>
      <c r="I35" s="105"/>
      <c r="J35" s="35"/>
      <c r="K35" s="105"/>
      <c r="L35" s="46"/>
      <c r="M35" s="10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102" t="s">
        <v>16</v>
      </c>
      <c r="B36" s="102"/>
      <c r="C36" s="25"/>
      <c r="D36" s="36"/>
      <c r="E36" s="102"/>
      <c r="F36" s="102"/>
      <c r="G36" s="36"/>
      <c r="H36" s="105"/>
      <c r="I36" s="105"/>
      <c r="J36" s="35"/>
      <c r="K36" s="105"/>
      <c r="L36" s="46"/>
      <c r="M36" s="10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102"/>
      <c r="B37" s="102"/>
      <c r="C37" s="25"/>
      <c r="D37" s="36"/>
      <c r="E37" s="102"/>
      <c r="F37" s="102"/>
      <c r="G37" s="36"/>
      <c r="H37" s="105"/>
      <c r="I37" s="105"/>
      <c r="J37" s="35"/>
      <c r="K37" s="105"/>
      <c r="L37" s="46"/>
      <c r="M37" s="10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102" t="s">
        <v>8</v>
      </c>
      <c r="B38" s="102"/>
      <c r="C38" s="25"/>
      <c r="D38" s="36" t="s">
        <v>58</v>
      </c>
      <c r="E38" s="110" t="s">
        <v>17</v>
      </c>
      <c r="F38" s="110"/>
      <c r="G38" s="36"/>
      <c r="H38" s="105"/>
      <c r="I38" s="105"/>
      <c r="J38" s="35"/>
      <c r="K38" s="105"/>
      <c r="L38" s="46"/>
      <c r="M38" s="10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105"/>
      <c r="C39" s="17"/>
      <c r="D39" s="35"/>
      <c r="E39" s="105"/>
      <c r="F39" s="105"/>
      <c r="G39" s="35"/>
      <c r="H39" s="105"/>
      <c r="I39" s="105"/>
      <c r="J39" s="35"/>
      <c r="K39" s="105"/>
      <c r="L39" s="46"/>
      <c r="M39" s="105"/>
      <c r="N39" s="25"/>
      <c r="O39" s="17"/>
      <c r="P39" s="17"/>
      <c r="Q39" s="17"/>
      <c r="R39" s="17"/>
      <c r="S39" s="17"/>
      <c r="T39" s="25"/>
      <c r="U39" s="25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105"/>
      <c r="C40" s="17"/>
      <c r="D40" s="35"/>
      <c r="E40" s="105"/>
      <c r="F40" s="105"/>
      <c r="G40" s="35"/>
      <c r="H40" s="105"/>
      <c r="I40" s="105"/>
      <c r="J40" s="35"/>
      <c r="K40" s="105"/>
      <c r="L40" s="46"/>
      <c r="M40" s="105"/>
      <c r="N40" s="25"/>
      <c r="O40" s="17"/>
      <c r="P40" s="17"/>
      <c r="Q40" s="17"/>
      <c r="R40" s="17"/>
      <c r="S40" s="17"/>
      <c r="T40" s="25"/>
      <c r="U40" s="25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105"/>
      <c r="C41" s="17"/>
      <c r="D41" s="35"/>
      <c r="E41" s="105"/>
      <c r="F41" s="105"/>
      <c r="G41" s="35"/>
      <c r="H41" s="105"/>
      <c r="I41" s="105"/>
      <c r="J41" s="35"/>
      <c r="K41" s="105"/>
      <c r="L41" s="46"/>
      <c r="M41" s="105"/>
      <c r="N41" s="25"/>
      <c r="O41" s="17"/>
      <c r="P41" s="17"/>
      <c r="Q41" s="17"/>
      <c r="R41" s="17"/>
      <c r="S41" s="17"/>
      <c r="T41" s="25"/>
      <c r="U41" s="25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38" customFormat="1" ht="40.5" customHeight="1">
      <c r="A42" s="137"/>
    </row>
    <row r="43" spans="2:45" s="24" customFormat="1" ht="14.25">
      <c r="B43" s="105"/>
      <c r="C43" s="17"/>
      <c r="D43" s="35"/>
      <c r="E43" s="105"/>
      <c r="F43" s="105"/>
      <c r="G43" s="35"/>
      <c r="H43" s="105"/>
      <c r="I43" s="105"/>
      <c r="J43" s="35"/>
      <c r="K43" s="105"/>
      <c r="L43" s="46"/>
      <c r="M43" s="105"/>
      <c r="N43" s="25"/>
      <c r="O43" s="17"/>
      <c r="P43" s="17"/>
      <c r="Q43" s="17"/>
      <c r="R43" s="17"/>
      <c r="S43" s="17"/>
      <c r="T43" s="25"/>
      <c r="U43" s="25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105"/>
      <c r="C44" s="17"/>
      <c r="D44" s="35"/>
      <c r="E44" s="105"/>
      <c r="F44" s="105"/>
      <c r="G44" s="35"/>
      <c r="H44" s="105"/>
      <c r="I44" s="105"/>
      <c r="J44" s="35"/>
      <c r="K44" s="105"/>
      <c r="L44" s="46"/>
      <c r="M44" s="105"/>
      <c r="N44" s="25"/>
      <c r="O44" s="17"/>
      <c r="P44" s="17"/>
      <c r="Q44" s="17"/>
      <c r="R44" s="17"/>
      <c r="S44" s="17"/>
      <c r="T44" s="25"/>
      <c r="U44" s="25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105"/>
      <c r="C45" s="17"/>
      <c r="D45" s="35"/>
      <c r="E45" s="105"/>
      <c r="F45" s="105"/>
      <c r="G45" s="35"/>
      <c r="H45" s="105"/>
      <c r="I45" s="105"/>
      <c r="J45" s="35"/>
      <c r="K45" s="105"/>
      <c r="L45" s="46"/>
      <c r="M45" s="105"/>
      <c r="N45" s="25"/>
      <c r="O45" s="17"/>
      <c r="P45" s="17"/>
      <c r="Q45" s="17"/>
      <c r="R45" s="17"/>
      <c r="S45" s="17"/>
      <c r="T45" s="25"/>
      <c r="U45" s="25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105"/>
      <c r="C46" s="17"/>
      <c r="D46" s="35"/>
      <c r="E46" s="105"/>
      <c r="F46" s="105"/>
      <c r="G46" s="35"/>
      <c r="H46" s="105"/>
      <c r="I46" s="105"/>
      <c r="J46" s="35"/>
      <c r="K46" s="105"/>
      <c r="L46" s="46"/>
      <c r="M46" s="105"/>
      <c r="N46" s="25"/>
      <c r="O46" s="17"/>
      <c r="P46" s="17"/>
      <c r="Q46" s="17"/>
      <c r="R46" s="17"/>
      <c r="S46" s="17"/>
      <c r="T46" s="25"/>
      <c r="U46" s="25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105"/>
      <c r="C47" s="17"/>
      <c r="D47" s="35"/>
      <c r="E47" s="105"/>
      <c r="F47" s="105"/>
      <c r="G47" s="35"/>
      <c r="H47" s="105"/>
      <c r="I47" s="105"/>
      <c r="J47" s="35"/>
      <c r="K47" s="105"/>
      <c r="L47" s="46"/>
      <c r="M47" s="105"/>
      <c r="N47" s="25"/>
      <c r="O47" s="17"/>
      <c r="P47" s="17"/>
      <c r="Q47" s="17"/>
      <c r="R47" s="17"/>
      <c r="S47" s="17"/>
      <c r="T47" s="25"/>
      <c r="U47" s="25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105"/>
      <c r="C48" s="17"/>
      <c r="D48" s="35"/>
      <c r="E48" s="105"/>
      <c r="F48" s="105"/>
      <c r="G48" s="35"/>
      <c r="H48" s="105"/>
      <c r="I48" s="105"/>
      <c r="J48" s="35"/>
      <c r="K48" s="105"/>
      <c r="L48" s="46"/>
      <c r="M48" s="105"/>
      <c r="N48" s="25"/>
      <c r="O48" s="17"/>
      <c r="P48" s="17"/>
      <c r="Q48" s="17"/>
      <c r="R48" s="17"/>
      <c r="S48" s="17"/>
      <c r="T48" s="25"/>
      <c r="U48" s="25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105"/>
      <c r="C49" s="17"/>
      <c r="D49" s="35"/>
      <c r="E49" s="105"/>
      <c r="F49" s="105"/>
      <c r="G49" s="35"/>
      <c r="H49" s="105"/>
      <c r="I49" s="105"/>
      <c r="J49" s="35"/>
      <c r="K49" s="105"/>
      <c r="L49" s="46"/>
      <c r="M49" s="105"/>
      <c r="N49" s="25"/>
      <c r="O49" s="17"/>
      <c r="P49" s="17"/>
      <c r="Q49" s="17"/>
      <c r="R49" s="17"/>
      <c r="S49" s="17"/>
      <c r="T49" s="25"/>
      <c r="U49" s="25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105"/>
      <c r="D50" s="35"/>
      <c r="E50" s="105"/>
      <c r="F50" s="105"/>
      <c r="G50" s="35"/>
      <c r="H50" s="105"/>
      <c r="I50" s="105"/>
      <c r="J50" s="35"/>
      <c r="K50" s="105"/>
      <c r="L50" s="46"/>
      <c r="M50" s="105"/>
      <c r="N50" s="25"/>
      <c r="T50" s="25"/>
      <c r="U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105"/>
      <c r="D51" s="35"/>
      <c r="E51" s="105"/>
      <c r="F51" s="105"/>
      <c r="G51" s="35"/>
      <c r="H51" s="105"/>
      <c r="I51" s="105"/>
      <c r="J51" s="35"/>
      <c r="K51" s="105"/>
      <c r="L51" s="46"/>
      <c r="M51" s="105"/>
      <c r="N51" s="25"/>
      <c r="T51" s="25"/>
      <c r="U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105"/>
      <c r="D52" s="35"/>
      <c r="E52" s="105"/>
      <c r="F52" s="105"/>
      <c r="G52" s="35"/>
      <c r="H52" s="105"/>
      <c r="I52" s="105"/>
      <c r="J52" s="35"/>
      <c r="K52" s="105"/>
      <c r="L52" s="46"/>
      <c r="M52" s="105"/>
      <c r="N52" s="25"/>
      <c r="T52" s="25"/>
      <c r="U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105"/>
      <c r="D53" s="35"/>
      <c r="E53" s="105"/>
      <c r="F53" s="105"/>
      <c r="G53" s="35"/>
      <c r="H53" s="105"/>
      <c r="I53" s="105"/>
      <c r="J53" s="35"/>
      <c r="K53" s="105"/>
      <c r="L53" s="46"/>
      <c r="M53" s="105"/>
      <c r="N53" s="25"/>
      <c r="T53" s="25"/>
      <c r="U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105"/>
      <c r="D54" s="35"/>
      <c r="E54" s="105"/>
      <c r="F54" s="105"/>
      <c r="G54" s="35"/>
      <c r="H54" s="105"/>
      <c r="I54" s="105"/>
      <c r="J54" s="35"/>
      <c r="K54" s="105"/>
      <c r="L54" s="46"/>
      <c r="M54" s="105"/>
      <c r="N54" s="25"/>
      <c r="T54" s="25"/>
      <c r="U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105"/>
      <c r="D55" s="35"/>
      <c r="E55" s="105"/>
      <c r="F55" s="105"/>
      <c r="G55" s="35"/>
      <c r="H55" s="105"/>
      <c r="I55" s="105"/>
      <c r="J55" s="35"/>
      <c r="K55" s="105"/>
      <c r="L55" s="46"/>
      <c r="M55" s="105"/>
      <c r="N55" s="25"/>
      <c r="T55" s="25"/>
      <c r="U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105"/>
      <c r="D56" s="35"/>
      <c r="E56" s="105"/>
      <c r="F56" s="105"/>
      <c r="G56" s="35"/>
      <c r="H56" s="105"/>
      <c r="I56" s="105"/>
      <c r="J56" s="35"/>
      <c r="K56" s="105"/>
      <c r="L56" s="46"/>
      <c r="M56" s="105"/>
      <c r="N56" s="25"/>
      <c r="T56" s="25"/>
      <c r="U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105"/>
      <c r="D57" s="35"/>
      <c r="E57" s="105"/>
      <c r="F57" s="105"/>
      <c r="G57" s="35"/>
      <c r="H57" s="105"/>
      <c r="I57" s="105"/>
      <c r="J57" s="35"/>
      <c r="K57" s="105"/>
      <c r="L57" s="46"/>
      <c r="M57" s="105"/>
      <c r="N57" s="25"/>
      <c r="T57" s="25"/>
      <c r="U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105"/>
      <c r="D58" s="35"/>
      <c r="E58" s="105"/>
      <c r="F58" s="105"/>
      <c r="G58" s="35"/>
      <c r="H58" s="105"/>
      <c r="I58" s="105"/>
      <c r="J58" s="35"/>
      <c r="K58" s="105"/>
      <c r="L58" s="46"/>
      <c r="M58" s="105"/>
      <c r="N58" s="25"/>
      <c r="T58" s="25"/>
      <c r="U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105"/>
      <c r="D59" s="35"/>
      <c r="E59" s="105"/>
      <c r="F59" s="105"/>
      <c r="G59" s="35"/>
      <c r="H59" s="105"/>
      <c r="I59" s="105"/>
      <c r="J59" s="35"/>
      <c r="K59" s="105"/>
      <c r="L59" s="46"/>
      <c r="M59" s="105"/>
      <c r="N59" s="25"/>
      <c r="T59" s="25"/>
      <c r="U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105"/>
      <c r="D60" s="35"/>
      <c r="E60" s="105"/>
      <c r="F60" s="105"/>
      <c r="G60" s="35"/>
      <c r="H60" s="105"/>
      <c r="I60" s="105"/>
      <c r="J60" s="35"/>
      <c r="K60" s="105"/>
      <c r="L60" s="46"/>
      <c r="M60" s="105"/>
      <c r="N60" s="25"/>
      <c r="T60" s="25"/>
      <c r="U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105"/>
      <c r="D61" s="35"/>
      <c r="E61" s="105"/>
      <c r="F61" s="105"/>
      <c r="G61" s="35"/>
      <c r="H61" s="105"/>
      <c r="I61" s="105"/>
      <c r="J61" s="35"/>
      <c r="K61" s="105"/>
      <c r="L61" s="46"/>
      <c r="M61" s="105"/>
      <c r="N61" s="25"/>
      <c r="T61" s="25"/>
      <c r="U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105"/>
      <c r="D62" s="35"/>
      <c r="E62" s="105"/>
      <c r="F62" s="105"/>
      <c r="G62" s="35"/>
      <c r="H62" s="105"/>
      <c r="I62" s="105"/>
      <c r="J62" s="35"/>
      <c r="K62" s="105"/>
      <c r="L62" s="46"/>
      <c r="M62" s="105"/>
      <c r="N62" s="25"/>
      <c r="T62" s="25"/>
      <c r="U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105"/>
      <c r="D63" s="35"/>
      <c r="E63" s="105"/>
      <c r="F63" s="105"/>
      <c r="G63" s="35"/>
      <c r="H63" s="105"/>
      <c r="I63" s="105"/>
      <c r="J63" s="35"/>
      <c r="K63" s="105"/>
      <c r="L63" s="46"/>
      <c r="M63" s="105"/>
      <c r="N63" s="25"/>
      <c r="T63" s="25"/>
      <c r="U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105"/>
      <c r="D64" s="35"/>
      <c r="E64" s="105"/>
      <c r="F64" s="105"/>
      <c r="G64" s="35"/>
      <c r="H64" s="105"/>
      <c r="I64" s="105"/>
      <c r="J64" s="35"/>
      <c r="K64" s="105"/>
      <c r="L64" s="46"/>
      <c r="M64" s="105"/>
      <c r="N64" s="25"/>
      <c r="T64" s="25"/>
      <c r="U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105"/>
      <c r="D65" s="35"/>
      <c r="E65" s="105"/>
      <c r="F65" s="105"/>
      <c r="G65" s="35"/>
      <c r="H65" s="105"/>
      <c r="I65" s="105"/>
      <c r="J65" s="35"/>
      <c r="K65" s="105"/>
      <c r="L65" s="46"/>
      <c r="M65" s="105"/>
      <c r="N65" s="25"/>
      <c r="T65" s="25"/>
      <c r="U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105"/>
      <c r="C66" s="17"/>
      <c r="D66" s="35"/>
      <c r="E66" s="105"/>
      <c r="F66" s="105"/>
      <c r="G66" s="35"/>
      <c r="H66" s="105"/>
      <c r="I66" s="105"/>
      <c r="J66" s="35"/>
      <c r="K66" s="105"/>
      <c r="L66" s="46"/>
      <c r="M66" s="105"/>
      <c r="N66" s="25"/>
      <c r="O66" s="17"/>
      <c r="P66" s="17"/>
      <c r="Q66" s="17"/>
      <c r="R66" s="17"/>
      <c r="S66" s="17"/>
      <c r="T66" s="25"/>
      <c r="U66" s="25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105"/>
      <c r="C67" s="17"/>
      <c r="D67" s="35"/>
      <c r="E67" s="105"/>
      <c r="F67" s="105"/>
      <c r="G67" s="35"/>
      <c r="H67" s="105"/>
      <c r="I67" s="105"/>
      <c r="J67" s="35"/>
      <c r="K67" s="105"/>
      <c r="L67" s="46"/>
      <c r="M67" s="105"/>
      <c r="N67" s="25"/>
      <c r="O67" s="17"/>
      <c r="P67" s="17"/>
      <c r="Q67" s="17"/>
      <c r="R67" s="17"/>
      <c r="S67" s="17"/>
      <c r="T67" s="25"/>
      <c r="U67" s="25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105"/>
      <c r="C68" s="17"/>
      <c r="D68" s="35"/>
      <c r="E68" s="105"/>
      <c r="F68" s="105"/>
      <c r="G68" s="35"/>
      <c r="H68" s="105"/>
      <c r="I68" s="105"/>
      <c r="J68" s="35"/>
      <c r="K68" s="105"/>
      <c r="L68" s="46"/>
      <c r="M68" s="105"/>
      <c r="N68" s="25"/>
      <c r="O68" s="17"/>
      <c r="P68" s="17"/>
      <c r="Q68" s="17"/>
      <c r="R68" s="17"/>
      <c r="S68" s="17"/>
      <c r="T68" s="25"/>
      <c r="U68" s="25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105"/>
      <c r="C69" s="17"/>
      <c r="D69" s="35"/>
      <c r="E69" s="105"/>
      <c r="F69" s="105"/>
      <c r="G69" s="35"/>
      <c r="H69" s="105"/>
      <c r="I69" s="105"/>
      <c r="J69" s="35"/>
      <c r="K69" s="105"/>
      <c r="L69" s="46"/>
      <c r="M69" s="105"/>
      <c r="N69" s="25"/>
      <c r="O69" s="17"/>
      <c r="P69" s="17"/>
      <c r="Q69" s="17"/>
      <c r="R69" s="17"/>
      <c r="S69" s="17"/>
      <c r="T69" s="25"/>
      <c r="U69" s="25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105"/>
      <c r="C70" s="17"/>
      <c r="D70" s="35"/>
      <c r="E70" s="105"/>
      <c r="F70" s="105"/>
      <c r="G70" s="35"/>
      <c r="H70" s="105"/>
      <c r="I70" s="105"/>
      <c r="J70" s="35"/>
      <c r="K70" s="105"/>
      <c r="L70" s="46"/>
      <c r="M70" s="105"/>
      <c r="N70" s="25"/>
      <c r="O70" s="17"/>
      <c r="P70" s="17"/>
      <c r="Q70" s="17"/>
      <c r="R70" s="17"/>
      <c r="S70" s="17"/>
      <c r="T70" s="25"/>
      <c r="U70" s="25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105"/>
      <c r="C71" s="17"/>
      <c r="D71" s="35"/>
      <c r="E71" s="105"/>
      <c r="F71" s="105"/>
      <c r="G71" s="35"/>
      <c r="H71" s="105"/>
      <c r="I71" s="105"/>
      <c r="J71" s="35"/>
      <c r="K71" s="105"/>
      <c r="L71" s="46"/>
      <c r="M71" s="105"/>
      <c r="N71" s="25"/>
      <c r="O71" s="17"/>
      <c r="P71" s="17"/>
      <c r="Q71" s="17"/>
      <c r="R71" s="17"/>
      <c r="S71" s="17"/>
      <c r="T71" s="25"/>
      <c r="U71" s="25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105"/>
      <c r="C72" s="17"/>
      <c r="D72" s="35"/>
      <c r="E72" s="105"/>
      <c r="F72" s="105"/>
      <c r="G72" s="35"/>
      <c r="H72" s="105"/>
      <c r="I72" s="105"/>
      <c r="J72" s="35"/>
      <c r="K72" s="105"/>
      <c r="L72" s="46"/>
      <c r="M72" s="105"/>
      <c r="N72" s="25"/>
      <c r="O72" s="17"/>
      <c r="P72" s="17"/>
      <c r="Q72" s="17"/>
      <c r="R72" s="17"/>
      <c r="S72" s="17"/>
      <c r="T72" s="25"/>
      <c r="U72" s="25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105"/>
      <c r="C73" s="17"/>
      <c r="D73" s="35"/>
      <c r="E73" s="105"/>
      <c r="F73" s="105"/>
      <c r="G73" s="35"/>
      <c r="H73" s="105"/>
      <c r="I73" s="105"/>
      <c r="J73" s="35"/>
      <c r="K73" s="105"/>
      <c r="L73" s="46"/>
      <c r="M73" s="105"/>
      <c r="N73" s="25"/>
      <c r="O73" s="17"/>
      <c r="P73" s="17"/>
      <c r="Q73" s="17"/>
      <c r="R73" s="17"/>
      <c r="S73" s="17"/>
      <c r="T73" s="25"/>
      <c r="U73" s="25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105"/>
      <c r="C74" s="17"/>
      <c r="D74" s="35"/>
      <c r="E74" s="105"/>
      <c r="F74" s="105"/>
      <c r="G74" s="35"/>
      <c r="H74" s="105"/>
      <c r="I74" s="105"/>
      <c r="J74" s="35"/>
      <c r="K74" s="105"/>
      <c r="L74" s="46"/>
      <c r="M74" s="105"/>
      <c r="N74" s="25"/>
      <c r="O74" s="17"/>
      <c r="P74" s="17"/>
      <c r="Q74" s="17"/>
      <c r="R74" s="17"/>
      <c r="S74" s="17"/>
      <c r="T74" s="25"/>
      <c r="U74" s="25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105"/>
      <c r="C75" s="25"/>
      <c r="D75" s="35"/>
      <c r="E75" s="105"/>
      <c r="F75" s="105"/>
      <c r="G75" s="35"/>
      <c r="H75" s="105"/>
      <c r="I75" s="105"/>
      <c r="J75" s="35"/>
      <c r="K75" s="105"/>
      <c r="L75" s="46"/>
      <c r="M75" s="10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105"/>
      <c r="D76" s="36"/>
      <c r="E76" s="30"/>
      <c r="F76" s="30"/>
      <c r="G76" s="36"/>
      <c r="H76" s="30"/>
      <c r="I76" s="105"/>
      <c r="J76" s="35"/>
      <c r="K76" s="105"/>
      <c r="L76" s="46"/>
      <c r="M76" s="105"/>
      <c r="N76" s="105"/>
      <c r="O76" s="105"/>
      <c r="P76" s="105"/>
      <c r="Q76" s="105"/>
      <c r="R76" s="105"/>
      <c r="S76" s="105"/>
      <c r="T76" s="10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05"/>
      <c r="T77" s="10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105"/>
      <c r="D78" s="36"/>
      <c r="E78" s="30"/>
      <c r="F78" s="30"/>
      <c r="G78" s="36"/>
      <c r="H78" s="30"/>
      <c r="I78" s="105"/>
      <c r="J78" s="35"/>
      <c r="K78" s="105"/>
      <c r="L78" s="46"/>
      <c r="M78" s="105"/>
      <c r="N78" s="105"/>
      <c r="O78" s="105"/>
      <c r="P78" s="105"/>
      <c r="Q78" s="105"/>
      <c r="R78" s="105"/>
      <c r="S78" s="105"/>
      <c r="T78" s="10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40"/>
      <c r="J79" s="140"/>
      <c r="K79" s="140"/>
      <c r="L79" s="140"/>
      <c r="M79" s="106"/>
      <c r="N79" s="106"/>
      <c r="O79" s="140"/>
      <c r="P79" s="140"/>
      <c r="Q79" s="140"/>
      <c r="R79" s="140"/>
      <c r="S79" s="104"/>
      <c r="T79" s="104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7"/>
      <c r="K80" s="32"/>
      <c r="L80" s="47"/>
      <c r="M80" s="32"/>
      <c r="N80" s="32"/>
      <c r="O80" s="32"/>
      <c r="P80" s="32"/>
      <c r="Q80" s="32"/>
      <c r="R80" s="32"/>
      <c r="S80" s="104"/>
      <c r="T80" s="104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8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41"/>
      <c r="J83" s="141"/>
      <c r="K83" s="141"/>
      <c r="L83" s="141"/>
      <c r="M83" s="14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41"/>
      <c r="J84" s="141"/>
      <c r="K84" s="141"/>
      <c r="L84" s="141"/>
      <c r="M84" s="14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41"/>
      <c r="J85" s="141"/>
      <c r="K85" s="141"/>
      <c r="L85" s="141"/>
      <c r="M85" s="14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102"/>
      <c r="C114" s="25"/>
      <c r="D114" s="36"/>
      <c r="E114" s="102"/>
      <c r="F114" s="102"/>
      <c r="G114" s="36"/>
      <c r="H114" s="102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102"/>
      <c r="C115" s="25"/>
      <c r="D115" s="36"/>
      <c r="E115" s="102"/>
      <c r="F115" s="102"/>
      <c r="G115" s="36"/>
      <c r="H115" s="102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102"/>
      <c r="C116" s="25"/>
      <c r="D116" s="36"/>
      <c r="E116" s="102"/>
      <c r="F116" s="110"/>
      <c r="G116" s="110"/>
      <c r="H116" s="102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102"/>
      <c r="C117" s="25"/>
      <c r="D117" s="36"/>
      <c r="E117" s="102"/>
      <c r="F117" s="102"/>
      <c r="G117" s="36"/>
      <c r="H117" s="102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102"/>
      <c r="C118" s="25"/>
      <c r="D118" s="36"/>
      <c r="E118" s="102"/>
      <c r="F118" s="102"/>
      <c r="G118" s="36"/>
      <c r="H118" s="102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102"/>
      <c r="C119" s="25"/>
      <c r="D119" s="36"/>
      <c r="E119" s="102"/>
      <c r="F119" s="110"/>
      <c r="G119" s="110"/>
      <c r="H119" s="102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102"/>
      <c r="C120" s="25"/>
      <c r="D120" s="36"/>
      <c r="E120" s="102"/>
      <c r="F120" s="102"/>
      <c r="G120" s="36"/>
      <c r="H120" s="102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102"/>
      <c r="C121" s="25"/>
      <c r="D121" s="36"/>
      <c r="E121" s="102"/>
      <c r="F121" s="102"/>
      <c r="G121" s="36"/>
      <c r="H121" s="102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4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4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25"/>
      <c r="C139" s="25"/>
      <c r="D139" s="37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3"/>
      <c r="X139" s="64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25"/>
      <c r="C140" s="25"/>
      <c r="D140" s="37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3"/>
      <c r="X140" s="6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25"/>
      <c r="C141" s="25"/>
      <c r="D141" s="37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3"/>
      <c r="X141" s="64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25"/>
      <c r="C142" s="25"/>
      <c r="D142" s="37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3"/>
      <c r="X142" s="6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25"/>
      <c r="C143" s="25"/>
      <c r="D143" s="37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3"/>
      <c r="X143" s="64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25"/>
      <c r="C144" s="25"/>
      <c r="D144" s="37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3"/>
      <c r="X144" s="64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F119:G119"/>
    <mergeCell ref="I79:L79"/>
    <mergeCell ref="O79:R79"/>
    <mergeCell ref="I83:M83"/>
    <mergeCell ref="I84:M84"/>
    <mergeCell ref="I85:M85"/>
    <mergeCell ref="F116:G116"/>
    <mergeCell ref="N4:P4"/>
    <mergeCell ref="Q4:S4"/>
    <mergeCell ref="E35:F35"/>
    <mergeCell ref="E38:F38"/>
    <mergeCell ref="A42:IV42"/>
    <mergeCell ref="I77:R77"/>
    <mergeCell ref="A1:M1"/>
    <mergeCell ref="A2:J2"/>
    <mergeCell ref="A4:A5"/>
    <mergeCell ref="B4:D4"/>
    <mergeCell ref="E4:G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2012-05-10T11:12:13Z</cp:lastPrinted>
  <dcterms:created xsi:type="dcterms:W3CDTF">2011-09-06T14:03:59Z</dcterms:created>
  <dcterms:modified xsi:type="dcterms:W3CDTF">2012-08-06T06:30:23Z</dcterms:modified>
  <cp:category/>
  <cp:version/>
  <cp:contentType/>
  <cp:contentStatus/>
</cp:coreProperties>
</file>